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16-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18" i="1" l="1"/>
  <c r="I18" i="1"/>
  <c r="H18" i="1"/>
  <c r="G18" i="1"/>
  <c r="G9" i="1"/>
  <c r="J9" i="1"/>
  <c r="I9" i="1"/>
  <c r="H9" i="1"/>
  <c r="J8" i="1"/>
  <c r="I8" i="1"/>
  <c r="H8" i="1"/>
  <c r="G8" i="1"/>
  <c r="B24" i="1" l="1"/>
  <c r="A24" i="1"/>
  <c r="F23" i="1"/>
  <c r="J17" i="1"/>
  <c r="I17" i="1"/>
  <c r="H17" i="1"/>
  <c r="G17" i="1"/>
  <c r="H23" i="1"/>
  <c r="B12" i="1"/>
  <c r="A12" i="1"/>
  <c r="L11" i="1"/>
  <c r="F11" i="1"/>
  <c r="J6" i="1"/>
  <c r="I6" i="1"/>
  <c r="I11" i="1" s="1"/>
  <c r="H6" i="1"/>
  <c r="H11" i="1" s="1"/>
  <c r="G6" i="1"/>
  <c r="I23" i="1" l="1"/>
  <c r="I24" i="1" s="1"/>
  <c r="J23" i="1"/>
  <c r="G11" i="1"/>
  <c r="G23" i="1"/>
  <c r="J11" i="1"/>
  <c r="L24" i="1"/>
  <c r="F24" i="1"/>
  <c r="H24" i="1"/>
  <c r="J24" i="1" l="1"/>
  <c r="G24" i="1"/>
</calcChain>
</file>

<file path=xl/sharedStrings.xml><?xml version="1.0" encoding="utf-8"?>
<sst xmlns="http://schemas.openxmlformats.org/spreadsheetml/2006/main" count="71" uniqueCount="62">
  <si>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</si>
  <si>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</si>
  <si>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</si>
  <si>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</si>
  <si>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</si>
  <si>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</si>
  <si>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</si>
  <si>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</si>
  <si>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</si>
  <si>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</si>
  <si>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</si>
  <si>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</si>
  <si>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</si>
  <si>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</si>
  <si>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</si>
  <si>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</si>
  <si>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</si>
  <si>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</si>
  <si>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</si>
  <si>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</si>
  <si>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</si>
  <si>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</si>
  <si>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</si>
  <si>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</si>
  <si>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</si>
  <si>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</si>
  <si>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</si>
  <si>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</si>
  <si>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</si>
  <si>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</si>
  <si>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</si>
  <si>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</si>
  <si>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</si>
  <si>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</si>
  <si>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</si>
  <si>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</si>
  <si>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</si>
  <si>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</si>
  <si>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</si>
  <si>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Председатель Правления ПК"СЫСЕРТСКОЕ РАЙПО"</t>
  </si>
  <si>
    <t>Шалапугина Н.В.</t>
  </si>
  <si>
    <t>сладкое</t>
  </si>
  <si>
    <t>Какао на молоке</t>
  </si>
  <si>
    <t>36.10</t>
  </si>
  <si>
    <t>Бутерброд с маслом и  сыром</t>
  </si>
  <si>
    <t>Салат из отварной свеклы</t>
  </si>
  <si>
    <t>32/1</t>
  </si>
  <si>
    <t>рассольник с крупой и сметаной</t>
  </si>
  <si>
    <t>44502</t>
  </si>
  <si>
    <t>тефтели рыбные с рисом в соусе</t>
  </si>
  <si>
    <t>18.7</t>
  </si>
  <si>
    <t>картофельное пюре</t>
  </si>
  <si>
    <t>44258</t>
  </si>
  <si>
    <t>кисель из ягод</t>
  </si>
  <si>
    <t>18.10</t>
  </si>
  <si>
    <t xml:space="preserve">Хлеб пшеничный </t>
  </si>
  <si>
    <t>полдник</t>
  </si>
  <si>
    <t>чай с сахаром</t>
  </si>
  <si>
    <t>27.10</t>
  </si>
  <si>
    <t xml:space="preserve">ватрушка с помадкой </t>
  </si>
  <si>
    <t>44359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</si>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</sst>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1" applyNumberFormat="1" applyFont="1" applyBorder="1" applyAlignment="1">
      <alignment vertical="center" wrapText="1"/>
    </xf>
    <xf numFmtId="2" fontId="16" fillId="0" borderId="1" xfId="1" applyNumberFormat="1" applyFont="1" applyBorder="1" applyAlignment="1">
      <alignment vertical="center"/>
    </xf>
    <xf numFmtId="2" fontId="16" fillId="0" borderId="1" xfId="1" applyNumberFormat="1" applyFont="1" applyBorder="1" applyAlignment="1">
      <alignment horizontal="left" vertical="center"/>
    </xf>
    <xf numFmtId="49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S23" sqref="S2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4"/>
      <c r="D1" s="75"/>
      <c r="E1" s="75"/>
      <c r="F1" s="3" t="s">
        <v>1</v>
      </c>
      <c r="G1" s="1" t="s">
        <v>2</v>
      </c>
      <c r="H1" s="76" t="s">
        <v>39</v>
      </c>
      <c r="I1" s="77"/>
      <c r="J1" s="77"/>
      <c r="K1" s="78"/>
    </row>
    <row r="2" spans="1:12" ht="17.399999999999999">
      <c r="A2" s="4" t="s">
        <v>3</v>
      </c>
      <c r="C2" s="1"/>
      <c r="G2" s="1" t="s">
        <v>4</v>
      </c>
      <c r="H2" s="79" t="s">
        <v>40</v>
      </c>
      <c r="I2" s="80"/>
      <c r="J2" s="80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6</v>
      </c>
      <c r="J3" s="45">
        <v>2025</v>
      </c>
      <c r="K3" s="46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7" t="s">
        <v>21</v>
      </c>
      <c r="L5" s="12" t="s">
        <v>22</v>
      </c>
    </row>
    <row r="6" spans="1:12" ht="31.2">
      <c r="A6" s="13">
        <v>1</v>
      </c>
      <c r="B6" s="14">
        <v>3</v>
      </c>
      <c r="C6" s="15" t="s">
        <v>23</v>
      </c>
      <c r="D6" s="16" t="s">
        <v>24</v>
      </c>
      <c r="E6" s="54" t="s">
        <v>25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48">
        <v>44443</v>
      </c>
      <c r="L6" s="49">
        <v>34.25</v>
      </c>
    </row>
    <row r="7" spans="1:12" ht="15.6">
      <c r="A7" s="18"/>
      <c r="B7" s="19"/>
      <c r="C7" s="20"/>
      <c r="D7" s="24" t="s">
        <v>26</v>
      </c>
      <c r="E7" s="55" t="s">
        <v>42</v>
      </c>
      <c r="F7" s="17">
        <v>200</v>
      </c>
      <c r="G7" s="17">
        <v>3.5</v>
      </c>
      <c r="H7" s="17">
        <v>3.4</v>
      </c>
      <c r="I7" s="17">
        <v>22.3</v>
      </c>
      <c r="J7" s="17">
        <v>133</v>
      </c>
      <c r="K7" s="50" t="s">
        <v>43</v>
      </c>
      <c r="L7" s="43">
        <v>15.7</v>
      </c>
    </row>
    <row r="8" spans="1:12" ht="15.6">
      <c r="A8" s="18"/>
      <c r="B8" s="19"/>
      <c r="C8" s="20"/>
      <c r="D8" s="24" t="s">
        <v>27</v>
      </c>
      <c r="E8" s="56" t="s">
        <v>44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50">
        <v>44240</v>
      </c>
      <c r="L8" s="43">
        <v>25.47</v>
      </c>
    </row>
    <row r="9" spans="1:12" ht="15.6">
      <c r="A9" s="18"/>
      <c r="B9" s="19"/>
      <c r="C9" s="20"/>
      <c r="D9" s="24" t="s">
        <v>37</v>
      </c>
      <c r="E9" s="55" t="s">
        <v>28</v>
      </c>
      <c r="F9" s="25">
        <v>30</v>
      </c>
      <c r="G9" s="25">
        <f>F9*1.68/30</f>
        <v>1.68</v>
      </c>
      <c r="H9" s="25">
        <f>F9*0.33/30</f>
        <v>0.33</v>
      </c>
      <c r="I9" s="25">
        <f>F9*14.82/30</f>
        <v>14.82</v>
      </c>
      <c r="J9" s="25">
        <f>F9*68.97/30</f>
        <v>68.97</v>
      </c>
      <c r="K9" s="51" t="s">
        <v>29</v>
      </c>
      <c r="L9" s="43">
        <v>2.52</v>
      </c>
    </row>
    <row r="10" spans="1:12" ht="15.6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50"/>
      <c r="L10" s="43"/>
    </row>
    <row r="11" spans="1:12" ht="15.6">
      <c r="A11" s="27"/>
      <c r="B11" s="28"/>
      <c r="C11" s="29"/>
      <c r="D11" s="30" t="s">
        <v>30</v>
      </c>
      <c r="E11" s="31"/>
      <c r="F11" s="32">
        <f>SUM(F6:F10)</f>
        <v>510</v>
      </c>
      <c r="G11" s="33">
        <f>SUM(G6:G10)</f>
        <v>18.55</v>
      </c>
      <c r="H11" s="33">
        <f>SUM(H6:H10)</f>
        <v>19.059999999999999</v>
      </c>
      <c r="I11" s="33">
        <f>SUM(I6:I10)+0.01</f>
        <v>101.31599999999999</v>
      </c>
      <c r="J11" s="33">
        <f>SUM(J6:J10)</f>
        <v>650.01</v>
      </c>
      <c r="K11" s="52"/>
      <c r="L11" s="33">
        <f>SUM(L6:L10)</f>
        <v>77.94</v>
      </c>
    </row>
    <row r="12" spans="1:12" ht="15.6">
      <c r="A12" s="34">
        <f>A6</f>
        <v>1</v>
      </c>
      <c r="B12" s="35">
        <f>B6</f>
        <v>3</v>
      </c>
      <c r="C12" s="36" t="s">
        <v>31</v>
      </c>
      <c r="D12" s="24" t="s">
        <v>32</v>
      </c>
      <c r="E12" s="26" t="s">
        <v>45</v>
      </c>
      <c r="F12" s="25">
        <v>100</v>
      </c>
      <c r="G12" s="25">
        <v>1.4</v>
      </c>
      <c r="H12" s="25">
        <v>6</v>
      </c>
      <c r="I12" s="25">
        <v>6.8</v>
      </c>
      <c r="J12" s="25">
        <v>86.6</v>
      </c>
      <c r="K12" s="53" t="s">
        <v>46</v>
      </c>
      <c r="L12" s="43">
        <v>16.18</v>
      </c>
    </row>
    <row r="13" spans="1:12" ht="15.6">
      <c r="A13" s="18"/>
      <c r="B13" s="19"/>
      <c r="C13" s="20"/>
      <c r="D13" s="24" t="s">
        <v>33</v>
      </c>
      <c r="E13" s="26" t="s">
        <v>47</v>
      </c>
      <c r="F13" s="17">
        <v>200</v>
      </c>
      <c r="G13" s="25">
        <v>4.5999999999999996</v>
      </c>
      <c r="H13" s="25">
        <v>6.02</v>
      </c>
      <c r="I13" s="25">
        <v>13.28</v>
      </c>
      <c r="J13" s="25">
        <v>125.7</v>
      </c>
      <c r="K13" s="57" t="s">
        <v>48</v>
      </c>
      <c r="L13" s="43">
        <v>24.25</v>
      </c>
    </row>
    <row r="14" spans="1:12" ht="15.6">
      <c r="A14" s="18"/>
      <c r="B14" s="19"/>
      <c r="C14" s="20"/>
      <c r="D14" s="24" t="s">
        <v>34</v>
      </c>
      <c r="E14" s="37" t="s">
        <v>49</v>
      </c>
      <c r="F14" s="17">
        <v>90</v>
      </c>
      <c r="G14" s="25">
        <v>9.6199999999999992</v>
      </c>
      <c r="H14" s="25">
        <v>9.5500000000000007</v>
      </c>
      <c r="I14" s="25">
        <v>8.52</v>
      </c>
      <c r="J14" s="25">
        <v>158.51</v>
      </c>
      <c r="K14" s="57" t="s">
        <v>50</v>
      </c>
      <c r="L14" s="43">
        <v>52.82</v>
      </c>
    </row>
    <row r="15" spans="1:12" ht="15.6">
      <c r="A15" s="18"/>
      <c r="B15" s="19"/>
      <c r="C15" s="20"/>
      <c r="D15" s="24" t="s">
        <v>35</v>
      </c>
      <c r="E15" s="38" t="s">
        <v>51</v>
      </c>
      <c r="F15" s="17">
        <v>150</v>
      </c>
      <c r="G15" s="25">
        <v>3.15</v>
      </c>
      <c r="H15" s="25">
        <v>3.67</v>
      </c>
      <c r="I15" s="25">
        <v>20.399999999999999</v>
      </c>
      <c r="J15" s="25">
        <v>127.5</v>
      </c>
      <c r="K15" s="57" t="s">
        <v>52</v>
      </c>
      <c r="L15" s="43">
        <v>31.98</v>
      </c>
    </row>
    <row r="16" spans="1:12" ht="15.6">
      <c r="A16" s="18"/>
      <c r="B16" s="19"/>
      <c r="C16" s="20"/>
      <c r="D16" s="24" t="s">
        <v>41</v>
      </c>
      <c r="E16" s="38" t="s">
        <v>53</v>
      </c>
      <c r="F16" s="17">
        <v>200</v>
      </c>
      <c r="G16" s="25">
        <v>0.1</v>
      </c>
      <c r="H16" s="25">
        <v>0</v>
      </c>
      <c r="I16" s="25">
        <v>26.2</v>
      </c>
      <c r="J16" s="25">
        <v>106</v>
      </c>
      <c r="K16" s="53" t="s">
        <v>54</v>
      </c>
      <c r="L16" s="43">
        <v>5.45</v>
      </c>
    </row>
    <row r="17" spans="1:12" ht="15.6">
      <c r="A17" s="18"/>
      <c r="B17" s="19"/>
      <c r="C17" s="20"/>
      <c r="D17" s="24" t="s">
        <v>36</v>
      </c>
      <c r="E17" s="26" t="s">
        <v>55</v>
      </c>
      <c r="F17" s="25">
        <v>50</v>
      </c>
      <c r="G17" s="25">
        <f>SUM(F17*2.37/30)</f>
        <v>3.95</v>
      </c>
      <c r="H17" s="25">
        <f>SUM(F17*0.3/30)</f>
        <v>0.5</v>
      </c>
      <c r="I17" s="25">
        <f>SUM(F17*14.49/30)</f>
        <v>24.15</v>
      </c>
      <c r="J17" s="25">
        <f>SUM(F17*70.14/30)</f>
        <v>116.9</v>
      </c>
      <c r="K17" s="53" t="s">
        <v>29</v>
      </c>
      <c r="L17" s="43">
        <v>4.5599999999999996</v>
      </c>
    </row>
    <row r="18" spans="1:12" ht="15.6">
      <c r="A18" s="18"/>
      <c r="B18" s="19"/>
      <c r="C18" s="20"/>
      <c r="D18" s="24" t="s">
        <v>37</v>
      </c>
      <c r="E18" s="38" t="s">
        <v>28</v>
      </c>
      <c r="F18" s="25">
        <v>50</v>
      </c>
      <c r="G18" s="25">
        <f>F18*1.68/30</f>
        <v>2.8</v>
      </c>
      <c r="H18" s="25">
        <f>F18*0.33/30</f>
        <v>0.55000000000000004</v>
      </c>
      <c r="I18" s="25">
        <f>F18*14.82/30</f>
        <v>24.7</v>
      </c>
      <c r="J18" s="25">
        <f>F18*68.97/30</f>
        <v>114.95</v>
      </c>
      <c r="K18" s="53" t="s">
        <v>29</v>
      </c>
      <c r="L18" s="43">
        <v>2.9</v>
      </c>
    </row>
    <row r="19" spans="1:12" ht="15.6">
      <c r="A19" s="18"/>
      <c r="B19" s="19"/>
      <c r="C19" s="20" t="s">
        <v>56</v>
      </c>
      <c r="D19" s="21"/>
      <c r="E19" s="22"/>
      <c r="F19" s="23"/>
      <c r="G19" s="23"/>
      <c r="H19" s="23"/>
      <c r="I19" s="23"/>
      <c r="J19" s="23"/>
      <c r="K19" s="50"/>
      <c r="L19" s="43"/>
    </row>
    <row r="20" spans="1:12" ht="15.6">
      <c r="A20" s="18"/>
      <c r="B20" s="19"/>
      <c r="C20" s="20"/>
      <c r="D20" s="21" t="s">
        <v>41</v>
      </c>
      <c r="E20" s="22" t="s">
        <v>57</v>
      </c>
      <c r="F20" s="23">
        <v>200</v>
      </c>
      <c r="G20" s="23">
        <v>0.1</v>
      </c>
      <c r="H20" s="23">
        <v>0</v>
      </c>
      <c r="I20" s="23">
        <v>9.8000000000000007</v>
      </c>
      <c r="J20" s="23">
        <v>38</v>
      </c>
      <c r="K20" s="53" t="s">
        <v>58</v>
      </c>
      <c r="L20" s="43">
        <v>2.94</v>
      </c>
    </row>
    <row r="21" spans="1:12" ht="15.6">
      <c r="A21" s="18"/>
      <c r="B21" s="19"/>
      <c r="C21" s="20"/>
      <c r="D21" s="21" t="s">
        <v>29</v>
      </c>
      <c r="E21" s="22" t="s">
        <v>59</v>
      </c>
      <c r="F21" s="23">
        <v>50</v>
      </c>
      <c r="G21" s="23">
        <v>4.2300000000000004</v>
      </c>
      <c r="H21" s="23">
        <v>4.92</v>
      </c>
      <c r="I21" s="23">
        <v>39.229999999999997</v>
      </c>
      <c r="J21" s="23">
        <v>220</v>
      </c>
      <c r="K21" s="53" t="s">
        <v>60</v>
      </c>
      <c r="L21" s="43">
        <v>13.18</v>
      </c>
    </row>
    <row r="22" spans="1:12" ht="15.6">
      <c r="A22" s="18"/>
      <c r="B22" s="19"/>
      <c r="C22" s="20"/>
      <c r="D22" s="21" t="s">
        <v>29</v>
      </c>
      <c r="E22" s="22" t="s">
        <v>61</v>
      </c>
      <c r="F22" s="23">
        <v>100</v>
      </c>
      <c r="G22" s="23">
        <v>0.4</v>
      </c>
      <c r="H22" s="23">
        <v>0.4</v>
      </c>
      <c r="I22" s="23">
        <v>9.8000000000000007</v>
      </c>
      <c r="J22" s="23">
        <v>47</v>
      </c>
      <c r="K22" s="53" t="s">
        <v>29</v>
      </c>
      <c r="L22" s="43">
        <v>17.8</v>
      </c>
    </row>
    <row r="23" spans="1:12" ht="15.6">
      <c r="A23" s="27"/>
      <c r="B23" s="28"/>
      <c r="C23" s="29"/>
      <c r="D23" s="30" t="s">
        <v>30</v>
      </c>
      <c r="E23" s="31"/>
      <c r="F23" s="32">
        <f>SUM(F12:F20)</f>
        <v>1040</v>
      </c>
      <c r="G23" s="33">
        <f t="shared" ref="G23:J23" si="0">SUM(G12:G20)</f>
        <v>25.720000000000002</v>
      </c>
      <c r="H23" s="33">
        <f t="shared" si="0"/>
        <v>26.290000000000003</v>
      </c>
      <c r="I23" s="33">
        <f t="shared" si="0"/>
        <v>133.85</v>
      </c>
      <c r="J23" s="33">
        <f t="shared" si="0"/>
        <v>874.16</v>
      </c>
      <c r="K23" s="52"/>
      <c r="L23" s="33">
        <f>SUM(L12:L22)</f>
        <v>172.06000000000003</v>
      </c>
    </row>
    <row r="24" spans="1:12" ht="16.2" thickBot="1">
      <c r="A24" s="39">
        <f>A6</f>
        <v>1</v>
      </c>
      <c r="B24" s="40">
        <f>B6</f>
        <v>3</v>
      </c>
      <c r="C24" s="81" t="s">
        <v>38</v>
      </c>
      <c r="D24" s="82"/>
      <c r="E24" s="41"/>
      <c r="F24" s="42">
        <f>F11+F23</f>
        <v>1550</v>
      </c>
      <c r="G24" s="42">
        <f t="shared" ref="G24:J24" si="1">G11+G23</f>
        <v>44.27</v>
      </c>
      <c r="H24" s="42">
        <f t="shared" si="1"/>
        <v>45.35</v>
      </c>
      <c r="I24" s="42">
        <f t="shared" si="1"/>
        <v>235.166</v>
      </c>
      <c r="J24" s="42">
        <f t="shared" si="1"/>
        <v>1524.17</v>
      </c>
      <c r="K24" s="42"/>
      <c r="L24" s="44">
        <f t="shared" ref="L24" si="2">L11+L23</f>
        <v>250.00000000000003</v>
      </c>
    </row>
    <row r="35" spans="5:13">
      <c r="E35" s="58"/>
      <c r="F35" s="58"/>
      <c r="G35" s="58"/>
      <c r="H35" s="58"/>
      <c r="I35" s="58"/>
      <c r="J35" s="58"/>
      <c r="K35" s="58"/>
      <c r="L35" s="58"/>
      <c r="M35" s="58"/>
    </row>
    <row r="36" spans="5:13" ht="15.6">
      <c r="E36" s="59"/>
      <c r="F36" s="60"/>
      <c r="G36" s="61"/>
      <c r="H36" s="61"/>
      <c r="I36" s="61"/>
      <c r="J36" s="61"/>
      <c r="K36" s="61"/>
      <c r="L36" s="62"/>
      <c r="M36" s="63"/>
    </row>
    <row r="37" spans="5:13" ht="15.6">
      <c r="E37" s="64"/>
      <c r="F37" s="65"/>
      <c r="G37" s="66"/>
      <c r="H37" s="66"/>
      <c r="I37" s="66"/>
      <c r="J37" s="66"/>
      <c r="K37" s="66"/>
      <c r="L37" s="62"/>
      <c r="M37" s="63"/>
    </row>
    <row r="38" spans="5:13" ht="15.6">
      <c r="E38" s="67"/>
      <c r="F38" s="61"/>
      <c r="G38" s="61"/>
      <c r="H38" s="61"/>
      <c r="I38" s="61"/>
      <c r="J38" s="61"/>
      <c r="K38" s="68"/>
      <c r="L38" s="58"/>
      <c r="M38" s="58"/>
    </row>
    <row r="39" spans="5:13" ht="15.6">
      <c r="E39" s="67"/>
      <c r="F39" s="61"/>
      <c r="G39" s="61"/>
      <c r="H39" s="61"/>
      <c r="I39" s="61"/>
      <c r="J39" s="61"/>
      <c r="K39" s="68"/>
      <c r="L39" s="58"/>
      <c r="M39" s="58"/>
    </row>
    <row r="40" spans="5:13" ht="15.6">
      <c r="E40" s="67"/>
      <c r="F40" s="61"/>
      <c r="G40" s="61"/>
      <c r="H40" s="61"/>
      <c r="I40" s="61"/>
      <c r="J40" s="61"/>
      <c r="K40" s="68"/>
      <c r="L40" s="58"/>
      <c r="M40" s="58"/>
    </row>
    <row r="41" spans="5:13" ht="15.6">
      <c r="E41" s="65"/>
      <c r="F41" s="61"/>
      <c r="G41" s="61"/>
      <c r="H41" s="61"/>
      <c r="I41" s="61"/>
      <c r="J41" s="61"/>
      <c r="K41" s="68"/>
      <c r="L41" s="58"/>
      <c r="M41" s="58"/>
    </row>
    <row r="42" spans="5:13" ht="15.6">
      <c r="E42" s="69"/>
      <c r="F42" s="70"/>
      <c r="G42" s="66"/>
      <c r="H42" s="66"/>
      <c r="I42" s="66"/>
      <c r="J42" s="66"/>
      <c r="K42" s="58"/>
      <c r="L42" s="58"/>
      <c r="M42" s="58"/>
    </row>
    <row r="43" spans="5:13" ht="15.6">
      <c r="E43" s="65"/>
      <c r="F43" s="66"/>
      <c r="G43" s="61"/>
      <c r="H43" s="61"/>
      <c r="I43" s="61"/>
      <c r="J43" s="61"/>
      <c r="K43" s="62"/>
      <c r="L43" s="58"/>
      <c r="M43" s="58"/>
    </row>
    <row r="44" spans="5:13" ht="15.6">
      <c r="E44" s="67"/>
      <c r="F44" s="61"/>
      <c r="G44" s="66"/>
      <c r="H44" s="66"/>
      <c r="I44" s="66"/>
      <c r="J44" s="66"/>
      <c r="K44" s="62"/>
      <c r="L44" s="58"/>
      <c r="M44" s="58"/>
    </row>
    <row r="45" spans="5:13" ht="15.6">
      <c r="E45" s="67"/>
      <c r="F45" s="61"/>
      <c r="G45" s="66"/>
      <c r="H45" s="66"/>
      <c r="I45" s="66"/>
      <c r="J45" s="66"/>
      <c r="K45" s="62"/>
      <c r="L45" s="58"/>
      <c r="M45" s="58"/>
    </row>
    <row r="46" spans="5:13" ht="15.6">
      <c r="E46" s="65"/>
      <c r="F46" s="61"/>
      <c r="G46" s="61"/>
      <c r="H46" s="61"/>
      <c r="I46" s="61"/>
      <c r="J46" s="66"/>
      <c r="K46" s="62"/>
      <c r="L46" s="58"/>
      <c r="M46" s="58"/>
    </row>
    <row r="47" spans="5:13" ht="15.6">
      <c r="E47" s="65"/>
      <c r="F47" s="61"/>
      <c r="G47" s="61"/>
      <c r="H47" s="61"/>
      <c r="I47" s="61"/>
      <c r="J47" s="61"/>
      <c r="K47" s="62"/>
      <c r="L47" s="58"/>
      <c r="M47" s="58"/>
    </row>
    <row r="48" spans="5:13" ht="15.6">
      <c r="E48" s="71"/>
      <c r="F48" s="61"/>
      <c r="G48" s="61"/>
      <c r="H48" s="61"/>
      <c r="I48" s="61"/>
      <c r="J48" s="61"/>
      <c r="K48" s="72"/>
      <c r="L48" s="58"/>
      <c r="M48" s="58"/>
    </row>
    <row r="49" spans="5:13" ht="15.6">
      <c r="E49" s="71"/>
      <c r="F49" s="61"/>
      <c r="G49" s="61"/>
      <c r="H49" s="61"/>
      <c r="I49" s="61"/>
      <c r="J49" s="61"/>
      <c r="K49" s="62"/>
      <c r="L49" s="58"/>
      <c r="M49" s="58"/>
    </row>
    <row r="50" spans="5:13" ht="15.6">
      <c r="E50" s="65"/>
      <c r="F50" s="66"/>
      <c r="G50" s="66"/>
      <c r="H50" s="66"/>
      <c r="I50" s="66"/>
      <c r="J50" s="66"/>
      <c r="K50" s="73"/>
      <c r="L50" s="58"/>
      <c r="M50" s="58"/>
    </row>
    <row r="51" spans="5:13">
      <c r="E51" s="58"/>
      <c r="F51" s="58"/>
      <c r="G51" s="58"/>
      <c r="H51" s="58"/>
      <c r="I51" s="58"/>
      <c r="J51" s="58"/>
      <c r="K51" s="58"/>
      <c r="L51" s="58"/>
      <c r="M51" s="58"/>
    </row>
    <row r="52" spans="5:13">
      <c r="E52" s="58"/>
      <c r="F52" s="58"/>
      <c r="G52" s="58"/>
      <c r="H52" s="58"/>
      <c r="I52" s="58"/>
      <c r="J52" s="58"/>
      <c r="K52" s="58"/>
      <c r="L52" s="58"/>
      <c r="M52" s="58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2025-06-11T05:38:10Z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